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ce85c559dd0268e0/Documents/Documents/Psecc202122/Finance/Budget Reviews/"/>
    </mc:Choice>
  </mc:AlternateContent>
  <xr:revisionPtr revIDLastSave="36" documentId="8_{71E649B3-BF66-4F8B-AFDD-163C075E4541}" xr6:coauthVersionLast="47" xr6:coauthVersionMax="47" xr10:uidLastSave="{7FB2D52C-9763-4092-BF14-38FAE0074664}"/>
  <bookViews>
    <workbookView xWindow="0" yWindow="0" windowWidth="23040" windowHeight="12360" xr2:uid="{42C5FD5F-20A6-4B5C-A5EF-3CFD37DBA6AC}"/>
  </bookViews>
  <sheets>
    <sheet name="Draft budge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7" i="2" l="1"/>
  <c r="D50" i="2" s="1"/>
  <c r="D16" i="2"/>
  <c r="D53" i="2" l="1"/>
  <c r="G3" i="2" s="1"/>
  <c r="C50" i="2"/>
  <c r="C16" i="2"/>
  <c r="E8" i="2"/>
  <c r="D62" i="2"/>
  <c r="D61" i="2"/>
  <c r="D60" i="2"/>
  <c r="D59" i="2"/>
  <c r="D58" i="2"/>
  <c r="D56" i="2"/>
  <c r="B50" i="2"/>
  <c r="G21" i="2"/>
  <c r="G16" i="2"/>
  <c r="B16" i="2"/>
  <c r="C53" i="2" l="1"/>
  <c r="B53" i="2"/>
  <c r="G50" i="2"/>
  <c r="G53" i="2" s="1"/>
</calcChain>
</file>

<file path=xl/sharedStrings.xml><?xml version="1.0" encoding="utf-8"?>
<sst xmlns="http://schemas.openxmlformats.org/spreadsheetml/2006/main" count="159" uniqueCount="127">
  <si>
    <t>Cash at start of year(bank)</t>
  </si>
  <si>
    <t xml:space="preserve"> </t>
  </si>
  <si>
    <t>RECEIPTS</t>
  </si>
  <si>
    <t>Precept receipts</t>
  </si>
  <si>
    <t>Grants</t>
  </si>
  <si>
    <t xml:space="preserve">MUGA Grants and Investments </t>
  </si>
  <si>
    <t>MUGA receipts</t>
  </si>
  <si>
    <t>Churchyard Memorial Inscription Fees</t>
  </si>
  <si>
    <t>Funeral Fees</t>
  </si>
  <si>
    <t>Allotments income</t>
  </si>
  <si>
    <t>Maintenance fees (upon burial)</t>
  </si>
  <si>
    <t xml:space="preserve">Additional Churchyard Fees </t>
  </si>
  <si>
    <t xml:space="preserve">Use of playing fields </t>
  </si>
  <si>
    <t>VAT</t>
  </si>
  <si>
    <t xml:space="preserve">TOTAL RECEIPTS </t>
  </si>
  <si>
    <t>PAYMENTS</t>
  </si>
  <si>
    <t>Field Mowing</t>
  </si>
  <si>
    <t>Subscriptions</t>
  </si>
  <si>
    <t>Churchyard and playground Gardening services</t>
  </si>
  <si>
    <t>Fencing/signs/gates</t>
  </si>
  <si>
    <t>Playground Maintenance</t>
  </si>
  <si>
    <t>Training</t>
  </si>
  <si>
    <t>Churchyard non gardening</t>
  </si>
  <si>
    <t>Hire of hall</t>
  </si>
  <si>
    <t>Election costs</t>
  </si>
  <si>
    <t xml:space="preserve">Clerks salary </t>
  </si>
  <si>
    <t>Clerks other costs</t>
  </si>
  <si>
    <t>Grants / Gifts</t>
  </si>
  <si>
    <t>Misc</t>
  </si>
  <si>
    <t>Insurance</t>
  </si>
  <si>
    <t>Audit</t>
  </si>
  <si>
    <t>Riverbank work</t>
  </si>
  <si>
    <t>Salt Bins</t>
  </si>
  <si>
    <t xml:space="preserve">Parking </t>
  </si>
  <si>
    <t xml:space="preserve">Contribution to traffic calming </t>
  </si>
  <si>
    <t>Legal fees</t>
  </si>
  <si>
    <t xml:space="preserve">Flowers/troughs </t>
  </si>
  <si>
    <t xml:space="preserve">VAT </t>
  </si>
  <si>
    <t xml:space="preserve">General Maintenance of Village </t>
  </si>
  <si>
    <t xml:space="preserve">Tree Cutting </t>
  </si>
  <si>
    <t>Balance at end of year</t>
  </si>
  <si>
    <t>CY = Current Year, PY= Prior year</t>
  </si>
  <si>
    <t>Reason for expectation</t>
  </si>
  <si>
    <t>NOTES</t>
  </si>
  <si>
    <t>All will have been received</t>
  </si>
  <si>
    <t>Prudent to just allow for wind turbine grant</t>
  </si>
  <si>
    <t>MUGA now complete</t>
  </si>
  <si>
    <t>Prudent to just allow for one this f/y</t>
  </si>
  <si>
    <t xml:space="preserve">Prudent to assume one </t>
  </si>
  <si>
    <t xml:space="preserve">Due Feb 2021/one portion paid for year already </t>
  </si>
  <si>
    <t>£15 per allotment</t>
  </si>
  <si>
    <t xml:space="preserve">Agreed invoice </t>
  </si>
  <si>
    <t>Prudent to assume one as per PY</t>
  </si>
  <si>
    <t>VAT return to be processed</t>
  </si>
  <si>
    <t>Only minimal VAT invoices anticipated</t>
  </si>
  <si>
    <t>Checking cuts left before end FY</t>
  </si>
  <si>
    <t xml:space="preserve">Same as PY </t>
  </si>
  <si>
    <t>Slightly higher to cover all subs</t>
  </si>
  <si>
    <t xml:space="preserve">Similar to PY with 5% increase in costs </t>
  </si>
  <si>
    <t>To cover possible training</t>
  </si>
  <si>
    <t>Possibility of return to face to face meetings</t>
  </si>
  <si>
    <t>assuming none</t>
  </si>
  <si>
    <t xml:space="preserve">Similar to PY = 12 month @ 30 hours </t>
  </si>
  <si>
    <t>Mileage, printer costs, stamps, use of home fee</t>
  </si>
  <si>
    <t>Estimate for mileage/use of home/less mileage as Cllr Field servicing noticeboard</t>
  </si>
  <si>
    <t>Xmas tree costs (event)</t>
  </si>
  <si>
    <t xml:space="preserve">Cost of tree </t>
  </si>
  <si>
    <t>Same as PY Budget prior ro COVID</t>
  </si>
  <si>
    <t>Prudent to assume some grant applications</t>
  </si>
  <si>
    <t xml:space="preserve">MUGA Capital Costs </t>
  </si>
  <si>
    <t>No costs left to be paid</t>
  </si>
  <si>
    <t xml:space="preserve">Assume No Additional </t>
  </si>
  <si>
    <t>Nil</t>
  </si>
  <si>
    <t>Reduced until requirement</t>
  </si>
  <si>
    <t xml:space="preserve">Annual payment invoiced </t>
  </si>
  <si>
    <t>Requirement for CC to insure the MUGA to satisfy their public liability</t>
  </si>
  <si>
    <t>Similar to prior year actual</t>
  </si>
  <si>
    <t>Prudent to assume some costs for bins purchased by CC</t>
  </si>
  <si>
    <t>allotments</t>
  </si>
  <si>
    <t>None needed</t>
  </si>
  <si>
    <t>Small amount for invoices</t>
  </si>
  <si>
    <t>Potential to repair benches and other items around the village</t>
  </si>
  <si>
    <t>Councillors Allowance</t>
  </si>
  <si>
    <t>To allow until Cllr Confirm whether taking or not</t>
  </si>
  <si>
    <t>Precept</t>
  </si>
  <si>
    <t xml:space="preserve">£1 brings in </t>
  </si>
  <si>
    <t>Council tax levy</t>
  </si>
  <si>
    <t>Precept calculation</t>
  </si>
  <si>
    <t>Expected Year End  (31/03/22)</t>
  </si>
  <si>
    <t>Draft Budget 2022/23</t>
  </si>
  <si>
    <t>Assumptions for draft budget 2022/23</t>
  </si>
  <si>
    <t>Admin</t>
  </si>
  <si>
    <t>Profiled</t>
  </si>
  <si>
    <t>20/21</t>
  </si>
  <si>
    <t>Assumed as per quarter November review</t>
  </si>
  <si>
    <t>Not sure if we can spend all SCGF grant so may need to factor this in - all other grants need to be spent before end of year</t>
  </si>
  <si>
    <t>Do we place some money in specific reserves/Playground or field</t>
  </si>
  <si>
    <t>Previous contractor no longer wishes to do the work. Want the new contractor to do more maintenance and therefore this could mean higher cost plus previous contractor used to do at reduced rate</t>
  </si>
  <si>
    <t>Possible costs of CCV for work on hedging</t>
  </si>
  <si>
    <t>Possbily charge for survey of grave stones</t>
  </si>
  <si>
    <t>Similar cost to PY</t>
  </si>
  <si>
    <t>Possible costs over year</t>
  </si>
  <si>
    <t>Yew tree maintenance and other trees required</t>
  </si>
  <si>
    <t>Precept was £23000 and we have 50% reserve - need to decide if we start to place money into  specific resrve and for what</t>
  </si>
  <si>
    <t>Precept to stay the same? Or possibly reduce to £22,000</t>
  </si>
  <si>
    <t>Current Year 2021 -2022</t>
  </si>
  <si>
    <t>This includes SCGF, Capital grant &amp; allotment and wind turbine</t>
  </si>
  <si>
    <t>Contribution to pay for yearly maintenance</t>
  </si>
  <si>
    <t>Queen's Platinum Jubilee</t>
  </si>
  <si>
    <t>Figure suggested for event</t>
  </si>
  <si>
    <t>Figure suggested to place in sub-control account</t>
  </si>
  <si>
    <t>Figure suggested to place in reserve account includes £1250 for wind turbine</t>
  </si>
  <si>
    <t>Actual 31/12/21</t>
  </si>
  <si>
    <t>Assuming no more fees</t>
  </si>
  <si>
    <t>No more purchases expected</t>
  </si>
  <si>
    <t>Expected invoices left to pay</t>
  </si>
  <si>
    <t>Money to be spent under grant</t>
  </si>
  <si>
    <t>Money under grant to be paid out</t>
  </si>
  <si>
    <t xml:space="preserve">Ordinary meetings have been remote for financial year - possible payment to hall </t>
  </si>
  <si>
    <t>Only three months left to pay</t>
  </si>
  <si>
    <t>External audit has not yet been invoiced</t>
  </si>
  <si>
    <t>Salt bins jurisdiction of VOGC</t>
  </si>
  <si>
    <t xml:space="preserve"> Grant money</t>
  </si>
  <si>
    <t xml:space="preserve">Web/ICO/FIT/SLCC already paid </t>
  </si>
  <si>
    <t xml:space="preserve">Budget 2021/2022 </t>
  </si>
  <si>
    <t>Playground/Playing field/community benefit reserve</t>
  </si>
  <si>
    <t>Nominal fee for stamps and other costs, publicity around 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</si>
</sst>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
      <sz val="14"/>
      <color theme="1"/>
      <name val="Calibri"/>
      <family val="2"/>
      <scheme val="minor"/>
    </font>
    <font>
      <b/>
      <sz val="12"/>
      <color theme="1"/>
      <name val="Calibri"/>
      <family val="2"/>
      <scheme val="minor"/>
    </font>
    <font>
      <b/>
      <u/>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2">
    <xf numFmtId="0" fontId="0" fillId="0" borderId="0" xfId="0"/>
    <xf numFmtId="0" fontId="1" fillId="0" borderId="0" xfId="0" applyFont="1"/>
    <xf numFmtId="0" fontId="1" fillId="0" borderId="1" xfId="0" applyFont="1" applyBorder="1"/>
    <xf numFmtId="0" fontId="3" fillId="0" borderId="1" xfId="0" applyFont="1" applyBorder="1" applyAlignment="1">
      <alignment wrapText="1"/>
    </xf>
    <xf numFmtId="0" fontId="3" fillId="0" borderId="0" xfId="0" applyFont="1" applyAlignment="1">
      <alignment wrapText="1"/>
    </xf>
    <xf numFmtId="0" fontId="1" fillId="0" borderId="1" xfId="0" applyFont="1" applyBorder="1" applyAlignment="1">
      <alignment wrapText="1"/>
    </xf>
    <xf numFmtId="4" fontId="1" fillId="0" borderId="1" xfId="1" applyNumberFormat="1" applyFont="1" applyBorder="1"/>
    <xf numFmtId="164" fontId="1" fillId="0" borderId="1" xfId="0" applyNumberFormat="1" applyFont="1" applyBorder="1"/>
    <xf numFmtId="164" fontId="0" fillId="0" borderId="1" xfId="1" applyNumberFormat="1" applyFont="1" applyBorder="1" applyAlignment="1">
      <alignment wrapText="1"/>
    </xf>
    <xf numFmtId="0" fontId="0" fillId="0" borderId="1" xfId="0" applyBorder="1" applyAlignment="1">
      <alignment wrapText="1"/>
    </xf>
    <xf numFmtId="164" fontId="0" fillId="2" borderId="1" xfId="1" applyNumberFormat="1" applyFont="1" applyFill="1" applyBorder="1" applyAlignment="1">
      <alignment wrapText="1"/>
    </xf>
    <xf numFmtId="164" fontId="1" fillId="0" borderId="0" xfId="1" applyNumberFormat="1" applyFont="1"/>
    <xf numFmtId="4" fontId="1" fillId="0" borderId="1" xfId="0" applyNumberFormat="1" applyFont="1" applyBorder="1"/>
    <xf numFmtId="4" fontId="1" fillId="0" borderId="1" xfId="1" applyNumberFormat="1" applyFont="1" applyFill="1" applyBorder="1"/>
    <xf numFmtId="164" fontId="0" fillId="0" borderId="1" xfId="1" applyNumberFormat="1" applyFont="1" applyFill="1" applyBorder="1" applyAlignment="1">
      <alignment wrapText="1"/>
    </xf>
    <xf numFmtId="0" fontId="4" fillId="0" borderId="1" xfId="0" applyFont="1" applyBorder="1" applyAlignment="1">
      <alignment wrapText="1"/>
    </xf>
    <xf numFmtId="4" fontId="4" fillId="0" borderId="1" xfId="1" applyNumberFormat="1" applyFont="1" applyBorder="1"/>
    <xf numFmtId="0" fontId="4" fillId="2" borderId="1" xfId="0" applyFont="1" applyFill="1" applyBorder="1" applyAlignment="1">
      <alignment wrapText="1"/>
    </xf>
    <xf numFmtId="4" fontId="3" fillId="0" borderId="1" xfId="1" applyNumberFormat="1" applyFont="1" applyBorder="1"/>
    <xf numFmtId="164" fontId="3" fillId="0" borderId="3" xfId="1" applyNumberFormat="1" applyFont="1" applyBorder="1"/>
    <xf numFmtId="43" fontId="1" fillId="0" borderId="0" xfId="1" applyFont="1"/>
    <xf numFmtId="0" fontId="6" fillId="0" borderId="0" xfId="0" applyFont="1" applyAlignment="1">
      <alignment wrapText="1"/>
    </xf>
    <xf numFmtId="0" fontId="7" fillId="0" borderId="0" xfId="0" applyFont="1"/>
    <xf numFmtId="0" fontId="8" fillId="0" borderId="0" xfId="0" applyFont="1"/>
    <xf numFmtId="4" fontId="1" fillId="3" borderId="1" xfId="1" applyNumberFormat="1" applyFont="1" applyFill="1" applyBorder="1"/>
    <xf numFmtId="0" fontId="1" fillId="0" borderId="0" xfId="0" applyFont="1" applyAlignment="1">
      <alignment wrapText="1"/>
    </xf>
    <xf numFmtId="0" fontId="0" fillId="0" borderId="0" xfId="0" applyAlignment="1">
      <alignment wrapText="1"/>
    </xf>
    <xf numFmtId="43" fontId="0" fillId="0" borderId="0" xfId="0" applyNumberFormat="1" applyAlignment="1">
      <alignment wrapText="1"/>
    </xf>
    <xf numFmtId="164" fontId="3" fillId="0" borderId="0" xfId="1" applyNumberFormat="1" applyFont="1" applyBorder="1"/>
    <xf numFmtId="9" fontId="1" fillId="0" borderId="0" xfId="2" applyFont="1"/>
    <xf numFmtId="0" fontId="9" fillId="0" borderId="0" xfId="0" applyFont="1"/>
    <xf numFmtId="0" fontId="10" fillId="0" borderId="0" xfId="0" applyFont="1" applyAlignment="1">
      <alignment wrapText="1"/>
    </xf>
    <xf numFmtId="0" fontId="1" fillId="4" borderId="0" xfId="0" applyFont="1" applyFill="1"/>
    <xf numFmtId="164" fontId="1" fillId="4" borderId="1" xfId="0" applyNumberFormat="1" applyFont="1" applyFill="1" applyBorder="1"/>
    <xf numFmtId="164" fontId="3" fillId="4" borderId="0" xfId="1" applyNumberFormat="1" applyFont="1" applyFill="1" applyBorder="1"/>
    <xf numFmtId="164" fontId="3" fillId="0" borderId="4" xfId="1" applyNumberFormat="1" applyFont="1" applyBorder="1"/>
    <xf numFmtId="4" fontId="3" fillId="0" borderId="2" xfId="1" applyNumberFormat="1" applyFont="1" applyBorder="1"/>
    <xf numFmtId="0" fontId="10" fillId="0" borderId="1" xfId="0" applyFont="1" applyBorder="1" applyAlignment="1">
      <alignment wrapText="1"/>
    </xf>
    <xf numFmtId="0" fontId="3" fillId="4" borderId="1" xfId="0" applyFont="1" applyFill="1" applyBorder="1" applyAlignment="1">
      <alignment wrapText="1"/>
    </xf>
    <xf numFmtId="164" fontId="3" fillId="0" borderId="1" xfId="1" applyNumberFormat="1" applyFont="1" applyBorder="1"/>
    <xf numFmtId="4" fontId="3" fillId="0" borderId="1" xfId="0" applyNumberFormat="1" applyFont="1" applyBorder="1"/>
    <xf numFmtId="164" fontId="0" fillId="0" borderId="1" xfId="0" applyNumberFormat="1" applyBorder="1"/>
    <xf numFmtId="164" fontId="0" fillId="4" borderId="1" xfId="0" applyNumberFormat="1" applyFill="1" applyBorder="1"/>
    <xf numFmtId="164" fontId="2" fillId="0" borderId="1" xfId="0" applyNumberFormat="1" applyFont="1" applyBorder="1"/>
    <xf numFmtId="0" fontId="2" fillId="0" borderId="1" xfId="0" applyFont="1" applyBorder="1"/>
    <xf numFmtId="164" fontId="1" fillId="0" borderId="1" xfId="1" applyNumberFormat="1" applyFont="1" applyBorder="1"/>
    <xf numFmtId="0" fontId="1" fillId="4" borderId="1" xfId="0" applyFont="1" applyFill="1" applyBorder="1"/>
    <xf numFmtId="164" fontId="0" fillId="4" borderId="1" xfId="1" applyNumberFormat="1" applyFont="1" applyFill="1" applyBorder="1" applyAlignment="1">
      <alignment wrapText="1"/>
    </xf>
    <xf numFmtId="164" fontId="1" fillId="0" borderId="1" xfId="1" applyNumberFormat="1" applyFont="1" applyBorder="1" applyAlignment="1">
      <alignment wrapText="1"/>
    </xf>
    <xf numFmtId="43" fontId="0" fillId="0" borderId="1" xfId="1" applyFont="1" applyBorder="1" applyAlignment="1">
      <alignment wrapText="1"/>
    </xf>
    <xf numFmtId="43" fontId="0" fillId="4" borderId="1" xfId="1" applyFont="1" applyFill="1" applyBorder="1" applyAlignment="1">
      <alignment wrapText="1"/>
    </xf>
    <xf numFmtId="164" fontId="0" fillId="0" borderId="1" xfId="1" applyNumberFormat="1" applyFont="1" applyBorder="1"/>
    <xf numFmtId="164" fontId="0" fillId="4" borderId="1" xfId="1" applyNumberFormat="1" applyFont="1" applyFill="1" applyBorder="1"/>
    <xf numFmtId="164" fontId="3" fillId="4" borderId="1" xfId="1" applyNumberFormat="1" applyFont="1" applyFill="1" applyBorder="1"/>
    <xf numFmtId="164" fontId="1" fillId="4" borderId="1" xfId="1" applyNumberFormat="1" applyFont="1" applyFill="1" applyBorder="1"/>
    <xf numFmtId="2" fontId="0" fillId="0" borderId="1" xfId="0" applyNumberFormat="1" applyBorder="1" applyAlignment="1">
      <alignment wrapText="1"/>
    </xf>
    <xf numFmtId="2" fontId="0" fillId="4" borderId="1" xfId="0" applyNumberFormat="1" applyFill="1" applyBorder="1" applyAlignment="1">
      <alignment wrapText="1"/>
    </xf>
    <xf numFmtId="164" fontId="0" fillId="0" borderId="1" xfId="0" applyNumberFormat="1" applyBorder="1" applyAlignment="1">
      <alignment wrapText="1"/>
    </xf>
    <xf numFmtId="164" fontId="0" fillId="4" borderId="1" xfId="0" applyNumberFormat="1" applyFill="1" applyBorder="1" applyAlignment="1">
      <alignment wrapText="1"/>
    </xf>
    <xf numFmtId="164" fontId="1" fillId="0" borderId="1" xfId="1" applyNumberFormat="1" applyFont="1" applyFill="1" applyBorder="1"/>
    <xf numFmtId="43" fontId="0" fillId="0" borderId="1" xfId="0" applyNumberFormat="1" applyBorder="1"/>
    <xf numFmtId="43" fontId="0" fillId="4" borderId="1" xfId="0" applyNumberFormat="1" applyFill="1" applyBorder="1"/>
    <xf numFmtId="43" fontId="0" fillId="0" borderId="1" xfId="0" applyNumberFormat="1" applyBorder="1" applyAlignment="1">
      <alignment wrapText="1"/>
    </xf>
    <xf numFmtId="43" fontId="0" fillId="4" borderId="1" xfId="0" applyNumberFormat="1" applyFill="1" applyBorder="1" applyAlignment="1">
      <alignment wrapText="1"/>
    </xf>
    <xf numFmtId="0" fontId="0" fillId="4" borderId="1" xfId="0" applyFill="1" applyBorder="1" applyAlignment="1">
      <alignment wrapText="1"/>
    </xf>
    <xf numFmtId="164" fontId="1" fillId="2" borderId="1" xfId="1" applyNumberFormat="1" applyFont="1" applyFill="1" applyBorder="1" applyAlignment="1">
      <alignment wrapText="1"/>
    </xf>
    <xf numFmtId="164" fontId="4" fillId="0" borderId="1" xfId="0" applyNumberFormat="1" applyFont="1" applyBorder="1" applyAlignment="1">
      <alignment wrapText="1"/>
    </xf>
    <xf numFmtId="164" fontId="4" fillId="4" borderId="1" xfId="0" applyNumberFormat="1" applyFont="1" applyFill="1" applyBorder="1" applyAlignment="1">
      <alignment wrapText="1"/>
    </xf>
    <xf numFmtId="164" fontId="1" fillId="0" borderId="1" xfId="1" applyNumberFormat="1" applyFont="1" applyFill="1" applyBorder="1" applyAlignment="1">
      <alignment wrapText="1"/>
    </xf>
    <xf numFmtId="164" fontId="1" fillId="2" borderId="1" xfId="1" applyNumberFormat="1" applyFont="1" applyFill="1" applyBorder="1"/>
    <xf numFmtId="2" fontId="0" fillId="2" borderId="1" xfId="0" applyNumberFormat="1" applyFill="1" applyBorder="1" applyAlignment="1">
      <alignment wrapText="1"/>
    </xf>
    <xf numFmtId="164" fontId="4" fillId="0" borderId="1" xfId="1" applyNumberFormat="1" applyFont="1" applyBorder="1"/>
    <xf numFmtId="164" fontId="1" fillId="4" borderId="1" xfId="1" applyNumberFormat="1" applyFont="1" applyFill="1" applyBorder="1" applyAlignment="1">
      <alignment wrapText="1"/>
    </xf>
    <xf numFmtId="164" fontId="1" fillId="5" borderId="1" xfId="1" applyNumberFormat="1" applyFont="1" applyFill="1" applyBorder="1"/>
    <xf numFmtId="4" fontId="1" fillId="5" borderId="1" xfId="1" applyNumberFormat="1" applyFont="1" applyFill="1" applyBorder="1"/>
    <xf numFmtId="164" fontId="4" fillId="5" borderId="1" xfId="0" applyNumberFormat="1" applyFont="1" applyFill="1" applyBorder="1" applyAlignment="1">
      <alignment wrapText="1"/>
    </xf>
    <xf numFmtId="0" fontId="5" fillId="0" borderId="1" xfId="0" applyFont="1" applyBorder="1"/>
    <xf numFmtId="0" fontId="5" fillId="0" borderId="1" xfId="0" applyFont="1" applyBorder="1" applyAlignment="1">
      <alignment wrapText="1"/>
    </xf>
    <xf numFmtId="164" fontId="4" fillId="2" borderId="1" xfId="0" applyNumberFormat="1" applyFont="1" applyFill="1" applyBorder="1" applyAlignment="1">
      <alignment wrapText="1"/>
    </xf>
    <xf numFmtId="164" fontId="1" fillId="3" borderId="1" xfId="1" applyNumberFormat="1" applyFont="1" applyFill="1" applyBorder="1"/>
    <xf numFmtId="0" fontId="11" fillId="0" borderId="0" xfId="0" applyFont="1"/>
    <xf numFmtId="0" fontId="10" fillId="0" borderId="1" xfId="0" applyFont="1" applyBorder="1" applyAlignment="1">
      <alignment wrapText="1"/>
    </xf>
  </cellXfs>
  <cellStyles count="4">
    <cellStyle name="Comma" xfId="1" builtinId="3"/>
    <cellStyle name="Comma 2" xfId="3" xr:uid="{549CB055-534A-4AEE-AC62-DFBDC9CD55BD}"/>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4B38D-DD83-4EC9-B9FF-F0BD0D78B030}">
  <dimension ref="A1:I104"/>
  <sheetViews>
    <sheetView tabSelected="1" topLeftCell="A17" zoomScale="110" zoomScaleNormal="110" workbookViewId="0">
      <selection activeCell="H19" sqref="H19"/>
    </sheetView>
  </sheetViews>
  <sheetFormatPr defaultColWidth="9.109375" defaultRowHeight="14.4" x14ac:dyDescent="0.3"/>
  <cols>
    <col min="1" max="1" width="35.88671875" style="1" customWidth="1"/>
    <col min="2" max="2" width="11.109375" style="1" customWidth="1"/>
    <col min="3" max="3" width="12.109375" style="1" customWidth="1"/>
    <col min="4" max="4" width="12" style="1" customWidth="1"/>
    <col min="5" max="6" width="14" style="1" customWidth="1"/>
    <col min="7" max="7" width="11.44140625" style="1" bestFit="1" customWidth="1"/>
    <col min="8" max="8" width="37" style="1" customWidth="1"/>
    <col min="9" max="9" width="39.6640625" style="1" customWidth="1"/>
    <col min="10" max="16384" width="9.109375" style="1"/>
  </cols>
  <sheetData>
    <row r="1" spans="1:9" ht="18" x14ac:dyDescent="0.35">
      <c r="A1" s="80" t="s">
        <v>89</v>
      </c>
      <c r="B1" t="s">
        <v>41</v>
      </c>
    </row>
    <row r="2" spans="1:9" ht="77.25" customHeight="1" x14ac:dyDescent="0.35">
      <c r="A2" s="76" t="s">
        <v>105</v>
      </c>
      <c r="B2" s="81" t="s">
        <v>124</v>
      </c>
      <c r="C2" s="37" t="s">
        <v>112</v>
      </c>
      <c r="D2" s="37" t="s">
        <v>88</v>
      </c>
      <c r="E2" s="37" t="s">
        <v>42</v>
      </c>
      <c r="F2" s="38"/>
      <c r="G2" s="77" t="s">
        <v>89</v>
      </c>
      <c r="H2" s="37" t="s">
        <v>90</v>
      </c>
      <c r="I2" s="31" t="s">
        <v>43</v>
      </c>
    </row>
    <row r="3" spans="1:9" x14ac:dyDescent="0.3">
      <c r="A3" s="5" t="s">
        <v>0</v>
      </c>
      <c r="B3" s="39">
        <v>21523</v>
      </c>
      <c r="C3" s="18">
        <v>21523</v>
      </c>
      <c r="D3" s="40">
        <v>21523</v>
      </c>
      <c r="E3" s="41" t="s">
        <v>92</v>
      </c>
      <c r="F3" s="42"/>
      <c r="G3" s="43">
        <f>D53</f>
        <v>32737.89</v>
      </c>
      <c r="H3" s="44" t="s">
        <v>94</v>
      </c>
      <c r="I3" s="1" t="s">
        <v>103</v>
      </c>
    </row>
    <row r="4" spans="1:9" x14ac:dyDescent="0.3">
      <c r="A4" s="3" t="s">
        <v>2</v>
      </c>
      <c r="B4" s="45"/>
      <c r="C4" s="6"/>
      <c r="D4" s="12"/>
      <c r="E4" s="2"/>
      <c r="F4" s="46"/>
      <c r="G4" s="2"/>
      <c r="H4" s="2"/>
    </row>
    <row r="5" spans="1:9" ht="28.8" x14ac:dyDescent="0.3">
      <c r="A5" s="5" t="s">
        <v>3</v>
      </c>
      <c r="B5" s="45">
        <v>23000</v>
      </c>
      <c r="C5" s="6">
        <v>23000</v>
      </c>
      <c r="D5" s="6">
        <v>23000</v>
      </c>
      <c r="E5" s="8" t="s">
        <v>44</v>
      </c>
      <c r="F5" s="47"/>
      <c r="G5" s="45">
        <v>23000</v>
      </c>
      <c r="H5" s="8" t="s">
        <v>104</v>
      </c>
      <c r="I5" s="25" t="s">
        <v>96</v>
      </c>
    </row>
    <row r="6" spans="1:9" ht="61.2" customHeight="1" x14ac:dyDescent="0.3">
      <c r="A6" s="5" t="s">
        <v>4</v>
      </c>
      <c r="B6" s="79">
        <v>5452</v>
      </c>
      <c r="C6" s="24">
        <v>0</v>
      </c>
      <c r="D6" s="24">
        <v>10977</v>
      </c>
      <c r="E6" s="8" t="s">
        <v>106</v>
      </c>
      <c r="F6" s="47"/>
      <c r="G6" s="45">
        <v>1250</v>
      </c>
      <c r="H6" s="8" t="s">
        <v>45</v>
      </c>
      <c r="I6" s="1" t="s">
        <v>95</v>
      </c>
    </row>
    <row r="7" spans="1:9" ht="28.8" x14ac:dyDescent="0.3">
      <c r="A7" s="9" t="s">
        <v>5</v>
      </c>
      <c r="B7" s="45">
        <v>0</v>
      </c>
      <c r="C7" s="6">
        <v>0</v>
      </c>
      <c r="D7" s="6">
        <v>0</v>
      </c>
      <c r="E7" s="8" t="s">
        <v>46</v>
      </c>
      <c r="F7" s="47"/>
      <c r="G7" s="45" t="s">
        <v>1</v>
      </c>
      <c r="H7" s="8" t="s">
        <v>1</v>
      </c>
    </row>
    <row r="8" spans="1:9" ht="28.8" x14ac:dyDescent="0.3">
      <c r="A8" s="9" t="s">
        <v>6</v>
      </c>
      <c r="B8" s="6">
        <v>1500</v>
      </c>
      <c r="C8" s="6">
        <v>0</v>
      </c>
      <c r="D8" s="6">
        <v>1500</v>
      </c>
      <c r="E8" s="7">
        <f t="shared" ref="E8" si="0">D8-B8</f>
        <v>0</v>
      </c>
      <c r="F8" s="33"/>
      <c r="G8" s="8">
        <v>1500</v>
      </c>
      <c r="H8" s="48" t="s">
        <v>107</v>
      </c>
    </row>
    <row r="9" spans="1:9" ht="28.8" x14ac:dyDescent="0.3">
      <c r="A9" s="5" t="s">
        <v>7</v>
      </c>
      <c r="B9" s="79">
        <v>400</v>
      </c>
      <c r="C9" s="24">
        <v>250</v>
      </c>
      <c r="D9" s="24">
        <v>250</v>
      </c>
      <c r="E9" s="49" t="s">
        <v>113</v>
      </c>
      <c r="F9" s="50"/>
      <c r="G9" s="45">
        <v>150</v>
      </c>
      <c r="H9" s="8" t="s">
        <v>47</v>
      </c>
    </row>
    <row r="10" spans="1:9" ht="28.8" x14ac:dyDescent="0.3">
      <c r="A10" s="5" t="s">
        <v>8</v>
      </c>
      <c r="B10" s="79">
        <v>1500</v>
      </c>
      <c r="C10" s="24">
        <v>1050</v>
      </c>
      <c r="D10" s="24">
        <v>1050</v>
      </c>
      <c r="E10" s="49" t="s">
        <v>113</v>
      </c>
      <c r="F10" s="50"/>
      <c r="G10" s="45">
        <v>250</v>
      </c>
      <c r="H10" s="8" t="s">
        <v>48</v>
      </c>
    </row>
    <row r="11" spans="1:9" ht="57.6" x14ac:dyDescent="0.3">
      <c r="A11" s="5" t="s">
        <v>9</v>
      </c>
      <c r="B11" s="45">
        <v>210</v>
      </c>
      <c r="C11" s="6">
        <v>0</v>
      </c>
      <c r="D11" s="6">
        <v>210</v>
      </c>
      <c r="E11" s="8" t="s">
        <v>49</v>
      </c>
      <c r="F11" s="47"/>
      <c r="G11" s="45">
        <v>210</v>
      </c>
      <c r="H11" s="8" t="s">
        <v>50</v>
      </c>
    </row>
    <row r="12" spans="1:9" ht="28.8" x14ac:dyDescent="0.3">
      <c r="A12" s="5" t="s">
        <v>10</v>
      </c>
      <c r="B12" s="79">
        <v>3000</v>
      </c>
      <c r="C12" s="24">
        <v>2000</v>
      </c>
      <c r="D12" s="24">
        <v>2000</v>
      </c>
      <c r="E12" s="49" t="s">
        <v>113</v>
      </c>
      <c r="F12" s="50"/>
      <c r="G12" s="45">
        <v>500</v>
      </c>
      <c r="H12" s="8" t="s">
        <v>48</v>
      </c>
    </row>
    <row r="13" spans="1:9" ht="43.2" x14ac:dyDescent="0.3">
      <c r="A13" s="5" t="s">
        <v>11</v>
      </c>
      <c r="B13" s="79">
        <v>2400</v>
      </c>
      <c r="C13" s="24">
        <v>2650</v>
      </c>
      <c r="D13" s="24">
        <v>2650</v>
      </c>
      <c r="E13" s="49" t="s">
        <v>114</v>
      </c>
      <c r="F13" s="50"/>
      <c r="G13" s="45">
        <v>800</v>
      </c>
      <c r="H13" s="8" t="s">
        <v>48</v>
      </c>
    </row>
    <row r="14" spans="1:9" x14ac:dyDescent="0.3">
      <c r="A14" s="5" t="s">
        <v>12</v>
      </c>
      <c r="B14" s="45">
        <v>3585</v>
      </c>
      <c r="C14" s="6">
        <v>3500</v>
      </c>
      <c r="D14" s="6">
        <v>3585</v>
      </c>
      <c r="E14" s="51" t="s">
        <v>51</v>
      </c>
      <c r="F14" s="52"/>
      <c r="G14" s="45">
        <v>85</v>
      </c>
      <c r="H14" s="8" t="s">
        <v>52</v>
      </c>
    </row>
    <row r="15" spans="1:9" ht="28.8" x14ac:dyDescent="0.3">
      <c r="A15" s="5" t="s">
        <v>13</v>
      </c>
      <c r="B15" s="79">
        <v>1000</v>
      </c>
      <c r="C15" s="24">
        <v>0</v>
      </c>
      <c r="D15" s="24">
        <v>1980</v>
      </c>
      <c r="E15" s="8" t="s">
        <v>53</v>
      </c>
      <c r="F15" s="47"/>
      <c r="G15" s="48">
        <v>500</v>
      </c>
      <c r="H15" s="8" t="s">
        <v>54</v>
      </c>
    </row>
    <row r="16" spans="1:9" x14ac:dyDescent="0.3">
      <c r="A16" s="3" t="s">
        <v>14</v>
      </c>
      <c r="B16" s="39">
        <f>SUM(B4:B15)</f>
        <v>42047</v>
      </c>
      <c r="C16" s="18">
        <f t="shared" ref="C16:D16" si="1">SUM(C5:C15)</f>
        <v>32450</v>
      </c>
      <c r="D16" s="18">
        <f t="shared" si="1"/>
        <v>47202</v>
      </c>
      <c r="E16" s="39"/>
      <c r="F16" s="53"/>
      <c r="G16" s="39">
        <f>SUM(G5:G15)</f>
        <v>28245</v>
      </c>
      <c r="H16" s="45"/>
    </row>
    <row r="17" spans="1:9" x14ac:dyDescent="0.3">
      <c r="A17" s="5"/>
      <c r="B17" s="45"/>
      <c r="C17" s="6"/>
      <c r="D17" s="6"/>
      <c r="E17" s="45"/>
      <c r="F17" s="54"/>
      <c r="G17" s="45"/>
      <c r="H17" s="45"/>
    </row>
    <row r="18" spans="1:9" x14ac:dyDescent="0.3">
      <c r="A18" s="3" t="s">
        <v>15</v>
      </c>
      <c r="B18" s="45"/>
      <c r="C18" s="6"/>
      <c r="D18" s="6"/>
      <c r="E18" s="45"/>
      <c r="F18" s="54"/>
      <c r="G18" s="45"/>
      <c r="H18" s="45"/>
    </row>
    <row r="19" spans="1:9" ht="86.4" x14ac:dyDescent="0.3">
      <c r="A19" s="5" t="s">
        <v>16</v>
      </c>
      <c r="B19" s="79">
        <v>1500</v>
      </c>
      <c r="C19" s="24">
        <v>1100</v>
      </c>
      <c r="D19" s="24">
        <v>1100</v>
      </c>
      <c r="E19" s="8" t="s">
        <v>55</v>
      </c>
      <c r="F19" s="47"/>
      <c r="G19" s="48">
        <v>2000</v>
      </c>
      <c r="H19" s="8" t="s">
        <v>97</v>
      </c>
    </row>
    <row r="20" spans="1:9" ht="43.2" x14ac:dyDescent="0.3">
      <c r="A20" s="5" t="s">
        <v>17</v>
      </c>
      <c r="B20" s="79">
        <v>350</v>
      </c>
      <c r="C20" s="24">
        <v>345</v>
      </c>
      <c r="D20" s="24">
        <v>345</v>
      </c>
      <c r="E20" s="55" t="s">
        <v>123</v>
      </c>
      <c r="F20" s="56"/>
      <c r="G20" s="48">
        <v>350</v>
      </c>
      <c r="H20" s="8" t="s">
        <v>57</v>
      </c>
    </row>
    <row r="21" spans="1:9" ht="43.2" x14ac:dyDescent="0.3">
      <c r="A21" s="5" t="s">
        <v>18</v>
      </c>
      <c r="B21" s="79">
        <v>8820</v>
      </c>
      <c r="C21" s="24">
        <v>6239.97</v>
      </c>
      <c r="D21" s="24">
        <v>8120</v>
      </c>
      <c r="E21" s="57" t="s">
        <v>115</v>
      </c>
      <c r="F21" s="58"/>
      <c r="G21" s="48">
        <f>D21*1.05</f>
        <v>8526</v>
      </c>
      <c r="H21" s="8" t="s">
        <v>58</v>
      </c>
      <c r="I21" s="26" t="s">
        <v>1</v>
      </c>
    </row>
    <row r="22" spans="1:9" ht="28.8" x14ac:dyDescent="0.3">
      <c r="A22" s="9" t="s">
        <v>19</v>
      </c>
      <c r="B22" s="59">
        <v>2251</v>
      </c>
      <c r="C22" s="13">
        <v>0</v>
      </c>
      <c r="D22" s="6">
        <v>2251</v>
      </c>
      <c r="E22" s="60" t="s">
        <v>116</v>
      </c>
      <c r="F22" s="61"/>
      <c r="G22" s="48">
        <v>500</v>
      </c>
      <c r="H22" s="14" t="s">
        <v>98</v>
      </c>
    </row>
    <row r="23" spans="1:9" ht="92.25" customHeight="1" x14ac:dyDescent="0.3">
      <c r="A23" s="5" t="s">
        <v>20</v>
      </c>
      <c r="B23" s="79">
        <v>2000</v>
      </c>
      <c r="C23" s="24">
        <v>960</v>
      </c>
      <c r="D23" s="24">
        <v>6485</v>
      </c>
      <c r="E23" s="62" t="s">
        <v>117</v>
      </c>
      <c r="F23" s="63"/>
      <c r="G23" s="48">
        <v>1000</v>
      </c>
      <c r="H23" s="8" t="s">
        <v>56</v>
      </c>
      <c r="I23" s="27" t="s">
        <v>1</v>
      </c>
    </row>
    <row r="24" spans="1:9" x14ac:dyDescent="0.3">
      <c r="A24" s="15" t="s">
        <v>21</v>
      </c>
      <c r="B24" s="79">
        <v>90</v>
      </c>
      <c r="C24" s="24">
        <v>0</v>
      </c>
      <c r="D24" s="24">
        <v>0</v>
      </c>
      <c r="E24" s="62" t="s">
        <v>1</v>
      </c>
      <c r="F24" s="63"/>
      <c r="G24" s="48">
        <v>90</v>
      </c>
      <c r="H24" s="8" t="s">
        <v>59</v>
      </c>
    </row>
    <row r="25" spans="1:9" ht="28.8" x14ac:dyDescent="0.3">
      <c r="A25" s="5" t="s">
        <v>22</v>
      </c>
      <c r="B25" s="79">
        <v>273</v>
      </c>
      <c r="C25" s="24">
        <v>0</v>
      </c>
      <c r="D25" s="24">
        <v>0</v>
      </c>
      <c r="E25" s="62" t="s">
        <v>1</v>
      </c>
      <c r="F25" s="63"/>
      <c r="G25" s="48">
        <v>200</v>
      </c>
      <c r="H25" s="14" t="s">
        <v>99</v>
      </c>
      <c r="I25" s="26" t="s">
        <v>1</v>
      </c>
    </row>
    <row r="26" spans="1:9" ht="101.25" customHeight="1" x14ac:dyDescent="0.3">
      <c r="A26" s="15" t="s">
        <v>23</v>
      </c>
      <c r="B26" s="79">
        <v>200</v>
      </c>
      <c r="C26" s="24">
        <v>0</v>
      </c>
      <c r="D26" s="24">
        <v>100</v>
      </c>
      <c r="E26" s="57" t="s">
        <v>118</v>
      </c>
      <c r="F26" s="58"/>
      <c r="G26" s="48">
        <v>200</v>
      </c>
      <c r="H26" s="8" t="s">
        <v>60</v>
      </c>
      <c r="I26" s="26" t="s">
        <v>1</v>
      </c>
    </row>
    <row r="27" spans="1:9" x14ac:dyDescent="0.3">
      <c r="A27" s="5" t="s">
        <v>24</v>
      </c>
      <c r="B27" s="45">
        <v>0</v>
      </c>
      <c r="C27" s="6">
        <v>0</v>
      </c>
      <c r="D27" s="6">
        <f t="shared" ref="D27" si="2">C27</f>
        <v>0</v>
      </c>
      <c r="E27" s="7"/>
      <c r="F27" s="33"/>
      <c r="G27" s="48">
        <v>0</v>
      </c>
      <c r="H27" s="8" t="s">
        <v>61</v>
      </c>
    </row>
    <row r="28" spans="1:9" ht="43.2" x14ac:dyDescent="0.3">
      <c r="A28" s="15" t="s">
        <v>25</v>
      </c>
      <c r="B28" s="45">
        <v>4500</v>
      </c>
      <c r="C28" s="6">
        <v>3588.1</v>
      </c>
      <c r="D28" s="6">
        <v>4500</v>
      </c>
      <c r="E28" s="9" t="s">
        <v>119</v>
      </c>
      <c r="F28" s="64"/>
      <c r="G28" s="65">
        <v>4500</v>
      </c>
      <c r="H28" s="8" t="s">
        <v>62</v>
      </c>
    </row>
    <row r="29" spans="1:9" ht="43.2" x14ac:dyDescent="0.3">
      <c r="A29" s="15" t="s">
        <v>26</v>
      </c>
      <c r="B29" s="45">
        <v>600</v>
      </c>
      <c r="C29" s="6">
        <v>409.9</v>
      </c>
      <c r="D29" s="6">
        <v>600</v>
      </c>
      <c r="E29" s="60" t="s">
        <v>63</v>
      </c>
      <c r="F29" s="61"/>
      <c r="G29" s="48">
        <v>600</v>
      </c>
      <c r="H29" s="8" t="s">
        <v>64</v>
      </c>
    </row>
    <row r="30" spans="1:9" ht="28.8" x14ac:dyDescent="0.3">
      <c r="A30" s="15" t="s">
        <v>91</v>
      </c>
      <c r="B30" s="79">
        <v>100</v>
      </c>
      <c r="C30" s="24">
        <v>24</v>
      </c>
      <c r="D30" s="24">
        <v>75</v>
      </c>
      <c r="E30" s="60"/>
      <c r="F30" s="61"/>
      <c r="G30" s="48">
        <v>150</v>
      </c>
      <c r="H30" s="8" t="s">
        <v>126</v>
      </c>
    </row>
    <row r="31" spans="1:9" x14ac:dyDescent="0.3">
      <c r="A31" s="15" t="s">
        <v>65</v>
      </c>
      <c r="B31" s="45">
        <v>250</v>
      </c>
      <c r="C31" s="6">
        <v>0</v>
      </c>
      <c r="D31" s="6">
        <v>250</v>
      </c>
      <c r="E31" s="55" t="s">
        <v>66</v>
      </c>
      <c r="F31" s="56"/>
      <c r="G31" s="48">
        <v>250</v>
      </c>
      <c r="H31" s="8" t="s">
        <v>67</v>
      </c>
    </row>
    <row r="32" spans="1:9" ht="28.8" x14ac:dyDescent="0.3">
      <c r="A32" s="15" t="s">
        <v>27</v>
      </c>
      <c r="B32" s="79">
        <v>0</v>
      </c>
      <c r="C32" s="24">
        <v>50</v>
      </c>
      <c r="D32" s="24">
        <v>50</v>
      </c>
      <c r="E32" s="55"/>
      <c r="F32" s="56"/>
      <c r="G32" s="8">
        <v>2000</v>
      </c>
      <c r="H32" s="8" t="s">
        <v>68</v>
      </c>
    </row>
    <row r="33" spans="1:9" x14ac:dyDescent="0.3">
      <c r="A33" s="15" t="s">
        <v>69</v>
      </c>
      <c r="B33" s="79">
        <v>1600</v>
      </c>
      <c r="C33" s="24">
        <v>1453.53</v>
      </c>
      <c r="D33" s="24">
        <v>1453.53</v>
      </c>
      <c r="E33" s="55" t="s">
        <v>1</v>
      </c>
      <c r="F33" s="56"/>
      <c r="G33" s="48">
        <v>0</v>
      </c>
      <c r="H33" s="8" t="s">
        <v>70</v>
      </c>
      <c r="I33" s="25" t="s">
        <v>1</v>
      </c>
    </row>
    <row r="34" spans="1:9" ht="28.8" x14ac:dyDescent="0.3">
      <c r="A34" s="15" t="s">
        <v>28</v>
      </c>
      <c r="B34" s="45">
        <v>0</v>
      </c>
      <c r="C34" s="6">
        <v>0</v>
      </c>
      <c r="D34" s="6">
        <v>0</v>
      </c>
      <c r="E34" s="57" t="s">
        <v>71</v>
      </c>
      <c r="F34" s="58"/>
      <c r="G34" s="48">
        <v>0</v>
      </c>
      <c r="H34" s="8" t="s">
        <v>72</v>
      </c>
      <c r="I34" s="26" t="s">
        <v>73</v>
      </c>
    </row>
    <row r="35" spans="1:9" ht="43.2" x14ac:dyDescent="0.3">
      <c r="A35" s="15" t="s">
        <v>29</v>
      </c>
      <c r="B35" s="45">
        <v>1162.58</v>
      </c>
      <c r="C35" s="6">
        <v>1162.58</v>
      </c>
      <c r="D35" s="6">
        <v>1162.58</v>
      </c>
      <c r="E35" s="57" t="s">
        <v>74</v>
      </c>
      <c r="F35" s="58"/>
      <c r="G35" s="65">
        <v>1170</v>
      </c>
      <c r="H35" s="8" t="s">
        <v>75</v>
      </c>
      <c r="I35" s="26" t="s">
        <v>1</v>
      </c>
    </row>
    <row r="36" spans="1:9" ht="43.2" x14ac:dyDescent="0.3">
      <c r="A36" s="15" t="s">
        <v>30</v>
      </c>
      <c r="B36" s="45">
        <v>600</v>
      </c>
      <c r="C36" s="6">
        <v>160</v>
      </c>
      <c r="D36" s="6">
        <v>600</v>
      </c>
      <c r="E36" s="57" t="s">
        <v>120</v>
      </c>
      <c r="F36" s="58"/>
      <c r="G36" s="48">
        <v>600</v>
      </c>
      <c r="H36" s="8" t="s">
        <v>100</v>
      </c>
    </row>
    <row r="37" spans="1:9" x14ac:dyDescent="0.3">
      <c r="A37" s="15" t="s">
        <v>31</v>
      </c>
      <c r="B37" s="79">
        <v>500</v>
      </c>
      <c r="C37" s="24">
        <v>0</v>
      </c>
      <c r="D37" s="24">
        <v>0</v>
      </c>
      <c r="E37" s="66" t="s">
        <v>1</v>
      </c>
      <c r="F37" s="67"/>
      <c r="G37" s="48">
        <v>500</v>
      </c>
      <c r="H37" s="8" t="s">
        <v>76</v>
      </c>
    </row>
    <row r="38" spans="1:9" ht="43.2" x14ac:dyDescent="0.3">
      <c r="A38" s="15" t="s">
        <v>32</v>
      </c>
      <c r="B38" s="79">
        <v>100</v>
      </c>
      <c r="C38" s="24">
        <v>0</v>
      </c>
      <c r="D38" s="24">
        <v>0</v>
      </c>
      <c r="E38" s="55" t="s">
        <v>121</v>
      </c>
      <c r="F38" s="56"/>
      <c r="G38" s="48">
        <v>100</v>
      </c>
      <c r="H38" s="8" t="s">
        <v>77</v>
      </c>
    </row>
    <row r="39" spans="1:9" x14ac:dyDescent="0.3">
      <c r="A39" s="15" t="s">
        <v>33</v>
      </c>
      <c r="B39" s="59">
        <v>0</v>
      </c>
      <c r="C39" s="6">
        <v>0</v>
      </c>
      <c r="D39" s="6">
        <v>0</v>
      </c>
      <c r="E39" s="55" t="s">
        <v>1</v>
      </c>
      <c r="F39" s="56"/>
      <c r="G39" s="68">
        <v>0</v>
      </c>
      <c r="H39" s="10" t="s">
        <v>1</v>
      </c>
      <c r="I39" s="1" t="s">
        <v>1</v>
      </c>
    </row>
    <row r="40" spans="1:9" x14ac:dyDescent="0.3">
      <c r="A40" s="15" t="s">
        <v>34</v>
      </c>
      <c r="B40" s="69">
        <v>0</v>
      </c>
      <c r="C40" s="6">
        <v>0</v>
      </c>
      <c r="D40" s="6">
        <v>0</v>
      </c>
      <c r="E40" s="70" t="s">
        <v>1</v>
      </c>
      <c r="F40" s="56"/>
      <c r="G40" s="65">
        <v>0</v>
      </c>
      <c r="H40" s="10"/>
      <c r="I40" s="1" t="s">
        <v>1</v>
      </c>
    </row>
    <row r="41" spans="1:9" x14ac:dyDescent="0.3">
      <c r="A41" s="15" t="s">
        <v>35</v>
      </c>
      <c r="B41" s="71">
        <v>765</v>
      </c>
      <c r="C41" s="16">
        <v>765</v>
      </c>
      <c r="D41" s="6">
        <v>765</v>
      </c>
      <c r="E41" s="48" t="s">
        <v>1</v>
      </c>
      <c r="F41" s="72"/>
      <c r="G41" s="48">
        <v>0</v>
      </c>
      <c r="H41" s="8" t="s">
        <v>1</v>
      </c>
    </row>
    <row r="42" spans="1:9" x14ac:dyDescent="0.3">
      <c r="A42" s="17" t="s">
        <v>36</v>
      </c>
      <c r="B42" s="45">
        <v>350</v>
      </c>
      <c r="C42" s="6">
        <v>98.4</v>
      </c>
      <c r="D42" s="6">
        <v>350</v>
      </c>
      <c r="E42" s="48" t="s">
        <v>1</v>
      </c>
      <c r="F42" s="72"/>
      <c r="G42" s="48">
        <v>350</v>
      </c>
      <c r="H42" s="8" t="s">
        <v>101</v>
      </c>
      <c r="I42" s="27" t="s">
        <v>1</v>
      </c>
    </row>
    <row r="43" spans="1:9" x14ac:dyDescent="0.3">
      <c r="A43" s="15" t="s">
        <v>78</v>
      </c>
      <c r="B43" s="45">
        <v>2300</v>
      </c>
      <c r="C43" s="6">
        <v>265.06</v>
      </c>
      <c r="D43" s="6">
        <v>2300</v>
      </c>
      <c r="E43" s="57" t="s">
        <v>122</v>
      </c>
      <c r="F43" s="58"/>
      <c r="G43" s="48">
        <v>0</v>
      </c>
      <c r="H43" s="8" t="s">
        <v>79</v>
      </c>
    </row>
    <row r="44" spans="1:9" x14ac:dyDescent="0.3">
      <c r="A44" s="15" t="s">
        <v>37</v>
      </c>
      <c r="B44" s="79">
        <v>1000</v>
      </c>
      <c r="C44" s="24">
        <v>875</v>
      </c>
      <c r="D44" s="24">
        <v>1980</v>
      </c>
      <c r="E44" s="66" t="s">
        <v>1</v>
      </c>
      <c r="F44" s="67"/>
      <c r="G44" s="48">
        <v>500</v>
      </c>
      <c r="H44" s="8" t="s">
        <v>80</v>
      </c>
    </row>
    <row r="45" spans="1:9" ht="28.8" x14ac:dyDescent="0.3">
      <c r="A45" s="15" t="s">
        <v>38</v>
      </c>
      <c r="B45" s="79">
        <v>2000</v>
      </c>
      <c r="C45" s="24">
        <v>1250</v>
      </c>
      <c r="D45" s="24">
        <v>1500</v>
      </c>
      <c r="E45" s="55" t="s">
        <v>1</v>
      </c>
      <c r="F45" s="56"/>
      <c r="G45" s="65">
        <v>2000</v>
      </c>
      <c r="H45" s="10" t="s">
        <v>81</v>
      </c>
      <c r="I45" s="26" t="s">
        <v>1</v>
      </c>
    </row>
    <row r="46" spans="1:9" ht="28.8" x14ac:dyDescent="0.3">
      <c r="A46" s="15" t="s">
        <v>82</v>
      </c>
      <c r="B46" s="45">
        <v>0</v>
      </c>
      <c r="C46" s="6">
        <v>0</v>
      </c>
      <c r="D46" s="6">
        <v>0</v>
      </c>
      <c r="E46" s="66" t="s">
        <v>1</v>
      </c>
      <c r="F46" s="67"/>
      <c r="G46" s="65">
        <v>1200</v>
      </c>
      <c r="H46" s="8" t="s">
        <v>83</v>
      </c>
      <c r="I46" t="s">
        <v>1</v>
      </c>
    </row>
    <row r="47" spans="1:9" x14ac:dyDescent="0.3">
      <c r="A47" s="15" t="s">
        <v>108</v>
      </c>
      <c r="B47" s="73"/>
      <c r="C47" s="74"/>
      <c r="D47" s="74"/>
      <c r="E47" s="75"/>
      <c r="F47" s="67"/>
      <c r="G47" s="65">
        <v>500</v>
      </c>
      <c r="H47" s="8" t="s">
        <v>109</v>
      </c>
      <c r="I47"/>
    </row>
    <row r="48" spans="1:9" ht="100.8" x14ac:dyDescent="0.3">
      <c r="A48" s="15" t="s">
        <v>125</v>
      </c>
      <c r="B48" s="79">
        <v>0</v>
      </c>
      <c r="C48" s="24">
        <v>0</v>
      </c>
      <c r="D48" s="24">
        <v>2000</v>
      </c>
      <c r="E48" s="78" t="s">
        <v>111</v>
      </c>
      <c r="F48" s="67"/>
      <c r="G48" s="65">
        <v>2000</v>
      </c>
      <c r="H48" s="8" t="s">
        <v>110</v>
      </c>
      <c r="I48"/>
    </row>
    <row r="49" spans="1:8" ht="28.8" x14ac:dyDescent="0.3">
      <c r="A49" s="5" t="s">
        <v>39</v>
      </c>
      <c r="B49" s="45">
        <v>0</v>
      </c>
      <c r="C49" s="6">
        <v>0</v>
      </c>
      <c r="D49" s="6">
        <v>0</v>
      </c>
      <c r="E49" s="9"/>
      <c r="F49" s="64"/>
      <c r="G49" s="48">
        <v>500</v>
      </c>
      <c r="H49" s="8" t="s">
        <v>102</v>
      </c>
    </row>
    <row r="50" spans="1:8" x14ac:dyDescent="0.3">
      <c r="A50" s="25"/>
      <c r="B50" s="35">
        <f>SUM(B19:B49)</f>
        <v>31311.58</v>
      </c>
      <c r="C50" s="36">
        <f>SUM(C19:C49)</f>
        <v>18746.54</v>
      </c>
      <c r="D50" s="36">
        <f>SUM(D19:D49)</f>
        <v>35987.11</v>
      </c>
      <c r="E50" s="28"/>
      <c r="F50" s="34"/>
      <c r="G50" s="35">
        <f>SUM(G19:G49)</f>
        <v>29786</v>
      </c>
    </row>
    <row r="51" spans="1:8" x14ac:dyDescent="0.3">
      <c r="A51" s="25"/>
      <c r="B51" s="11"/>
      <c r="C51" s="6"/>
      <c r="D51" s="12"/>
      <c r="F51" s="32"/>
    </row>
    <row r="52" spans="1:8" x14ac:dyDescent="0.3">
      <c r="A52" s="25"/>
      <c r="B52" s="11"/>
      <c r="C52" s="6"/>
      <c r="D52" s="12"/>
      <c r="F52" s="32"/>
    </row>
    <row r="53" spans="1:8" x14ac:dyDescent="0.3">
      <c r="A53" s="4" t="s">
        <v>40</v>
      </c>
      <c r="B53" s="19">
        <f>B3+B16-B50</f>
        <v>32258.42</v>
      </c>
      <c r="C53" s="18">
        <f>(C3+C16)-C50</f>
        <v>35226.46</v>
      </c>
      <c r="D53" s="18">
        <f>(D3+D16)-D50</f>
        <v>32737.89</v>
      </c>
      <c r="E53" s="28"/>
      <c r="F53" s="34"/>
      <c r="G53" s="19">
        <f>G3+G16-G50</f>
        <v>31196.89</v>
      </c>
    </row>
    <row r="54" spans="1:8" x14ac:dyDescent="0.3">
      <c r="B54" s="29"/>
    </row>
    <row r="55" spans="1:8" x14ac:dyDescent="0.3">
      <c r="A55"/>
      <c r="B55" s="29" t="s">
        <v>84</v>
      </c>
      <c r="C55" s="1" t="s">
        <v>85</v>
      </c>
      <c r="D55" s="1" t="s">
        <v>86</v>
      </c>
      <c r="E55" t="s">
        <v>1</v>
      </c>
      <c r="F55"/>
    </row>
    <row r="56" spans="1:8" ht="18" x14ac:dyDescent="0.35">
      <c r="A56" s="30" t="s">
        <v>93</v>
      </c>
      <c r="B56" s="20">
        <v>23000</v>
      </c>
      <c r="C56" s="20">
        <v>552</v>
      </c>
      <c r="D56" s="20">
        <f>B56/C56</f>
        <v>41.666666666666664</v>
      </c>
      <c r="E56" s="20"/>
      <c r="F56" s="20"/>
      <c r="G56" s="20"/>
    </row>
    <row r="57" spans="1:8" x14ac:dyDescent="0.3">
      <c r="A57" s="21" t="s">
        <v>1</v>
      </c>
      <c r="B57" s="11"/>
      <c r="C57" s="11"/>
      <c r="D57" s="11"/>
      <c r="E57" s="11"/>
      <c r="F57" s="11"/>
      <c r="G57" s="11"/>
    </row>
    <row r="58" spans="1:8" x14ac:dyDescent="0.3">
      <c r="A58" s="22" t="s">
        <v>87</v>
      </c>
      <c r="B58" s="11">
        <v>21000</v>
      </c>
      <c r="C58" s="1">
        <v>551</v>
      </c>
      <c r="D58" s="20">
        <f>B58/C58</f>
        <v>38.112522686025407</v>
      </c>
    </row>
    <row r="59" spans="1:8" x14ac:dyDescent="0.3">
      <c r="B59" s="11">
        <v>22000</v>
      </c>
      <c r="C59" s="1">
        <v>551</v>
      </c>
      <c r="D59" s="20">
        <f t="shared" ref="D59:D62" si="3">B59/C59</f>
        <v>39.927404718693282</v>
      </c>
    </row>
    <row r="60" spans="1:8" x14ac:dyDescent="0.3">
      <c r="A60" s="23"/>
      <c r="B60" s="11">
        <v>23000</v>
      </c>
      <c r="C60">
        <v>551</v>
      </c>
      <c r="D60" s="20">
        <f t="shared" si="3"/>
        <v>41.742286751361164</v>
      </c>
    </row>
    <row r="61" spans="1:8" x14ac:dyDescent="0.3">
      <c r="B61" s="11">
        <v>24000</v>
      </c>
      <c r="C61">
        <v>551</v>
      </c>
      <c r="D61" s="20">
        <f t="shared" si="3"/>
        <v>43.557168784029038</v>
      </c>
    </row>
    <row r="62" spans="1:8" x14ac:dyDescent="0.3">
      <c r="B62" s="11">
        <v>25000</v>
      </c>
      <c r="C62">
        <v>551</v>
      </c>
      <c r="D62" s="20">
        <f t="shared" si="3"/>
        <v>45.372050816696913</v>
      </c>
    </row>
    <row r="63" spans="1:8" x14ac:dyDescent="0.3">
      <c r="B63" s="11"/>
    </row>
    <row r="64" spans="1:8" x14ac:dyDescent="0.3">
      <c r="B64" s="11"/>
    </row>
    <row r="65" spans="2:2" x14ac:dyDescent="0.3">
      <c r="B65" s="11"/>
    </row>
    <row r="66" spans="2:2" x14ac:dyDescent="0.3">
      <c r="B66" s="11"/>
    </row>
    <row r="67" spans="2:2" x14ac:dyDescent="0.3">
      <c r="B67" s="11"/>
    </row>
    <row r="68" spans="2:2" x14ac:dyDescent="0.3">
      <c r="B68" s="11"/>
    </row>
    <row r="69" spans="2:2" x14ac:dyDescent="0.3">
      <c r="B69" s="11"/>
    </row>
    <row r="70" spans="2:2" x14ac:dyDescent="0.3">
      <c r="B70" s="11"/>
    </row>
    <row r="71" spans="2:2" x14ac:dyDescent="0.3">
      <c r="B71" s="11"/>
    </row>
    <row r="72" spans="2:2" x14ac:dyDescent="0.3">
      <c r="B72" s="11"/>
    </row>
    <row r="73" spans="2:2" x14ac:dyDescent="0.3">
      <c r="B73" s="11"/>
    </row>
    <row r="74" spans="2:2" x14ac:dyDescent="0.3">
      <c r="B74" s="11"/>
    </row>
    <row r="75" spans="2:2" x14ac:dyDescent="0.3">
      <c r="B75" s="11"/>
    </row>
    <row r="76" spans="2:2" x14ac:dyDescent="0.3">
      <c r="B76" s="11"/>
    </row>
    <row r="77" spans="2:2" x14ac:dyDescent="0.3">
      <c r="B77" s="11"/>
    </row>
    <row r="78" spans="2:2" x14ac:dyDescent="0.3">
      <c r="B78" s="11"/>
    </row>
    <row r="79" spans="2:2" x14ac:dyDescent="0.3">
      <c r="B79" s="11"/>
    </row>
    <row r="80" spans="2:2" x14ac:dyDescent="0.3">
      <c r="B80" s="11"/>
    </row>
    <row r="81" spans="2:2" x14ac:dyDescent="0.3">
      <c r="B81" s="11"/>
    </row>
    <row r="82" spans="2:2" x14ac:dyDescent="0.3">
      <c r="B82" s="11"/>
    </row>
    <row r="83" spans="2:2" x14ac:dyDescent="0.3">
      <c r="B83" s="11"/>
    </row>
    <row r="84" spans="2:2" x14ac:dyDescent="0.3">
      <c r="B84" s="11"/>
    </row>
    <row r="85" spans="2:2" x14ac:dyDescent="0.3">
      <c r="B85" s="11"/>
    </row>
    <row r="86" spans="2:2" x14ac:dyDescent="0.3">
      <c r="B86" s="11"/>
    </row>
    <row r="87" spans="2:2" x14ac:dyDescent="0.3">
      <c r="B87" s="11"/>
    </row>
    <row r="88" spans="2:2" x14ac:dyDescent="0.3">
      <c r="B88" s="11"/>
    </row>
    <row r="89" spans="2:2" x14ac:dyDescent="0.3">
      <c r="B89" s="11"/>
    </row>
    <row r="90" spans="2:2" x14ac:dyDescent="0.3">
      <c r="B90" s="11"/>
    </row>
    <row r="91" spans="2:2" x14ac:dyDescent="0.3">
      <c r="B91" s="11"/>
    </row>
    <row r="92" spans="2:2" x14ac:dyDescent="0.3">
      <c r="B92" s="11"/>
    </row>
    <row r="93" spans="2:2" x14ac:dyDescent="0.3">
      <c r="B93" s="11"/>
    </row>
    <row r="94" spans="2:2" x14ac:dyDescent="0.3">
      <c r="B94" s="11"/>
    </row>
    <row r="95" spans="2:2" x14ac:dyDescent="0.3">
      <c r="B95" s="11"/>
    </row>
    <row r="96" spans="2:2" x14ac:dyDescent="0.3">
      <c r="B96" s="11"/>
    </row>
    <row r="97" spans="2:2" x14ac:dyDescent="0.3">
      <c r="B97" s="11"/>
    </row>
    <row r="98" spans="2:2" x14ac:dyDescent="0.3">
      <c r="B98" s="11"/>
    </row>
    <row r="99" spans="2:2" x14ac:dyDescent="0.3">
      <c r="B99" s="11"/>
    </row>
    <row r="100" spans="2:2" x14ac:dyDescent="0.3">
      <c r="B100" s="11"/>
    </row>
    <row r="101" spans="2:2" x14ac:dyDescent="0.3">
      <c r="B101" s="11"/>
    </row>
    <row r="102" spans="2:2" x14ac:dyDescent="0.3">
      <c r="B102" s="11"/>
    </row>
    <row r="103" spans="2:2" x14ac:dyDescent="0.3">
      <c r="B103" s="11"/>
    </row>
    <row r="104" spans="2:2" x14ac:dyDescent="0.3">
      <c r="B104" s="11"/>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Draft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 CC</dc:creator>
  <cp:lastModifiedBy>PSE CC</cp:lastModifiedBy>
  <dcterms:created xsi:type="dcterms:W3CDTF">2021-12-17T19:49:23Z</dcterms:created>
  <dcterms:modified xsi:type="dcterms:W3CDTF">2022-01-29T15:37:51Z</dcterms:modified>
</cp:coreProperties>
</file>